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60" yWindow="630" windowWidth="22515" windowHeight="104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Položky!$A$1:$G$20</definedName>
    <definedName name="_xlnm.Print_Area" localSheetId="1">Rekapitulace!$A$1:$I$11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BE8" i="3"/>
  <c r="BE9"/>
  <c r="BE11"/>
  <c r="BE12"/>
  <c r="BE15"/>
  <c r="BE16"/>
  <c r="BE19"/>
  <c r="BE20" s="1"/>
  <c r="I9" i="2" s="1"/>
  <c r="BD8" i="3"/>
  <c r="BD9"/>
  <c r="BD11"/>
  <c r="BD12"/>
  <c r="BD15"/>
  <c r="BD16"/>
  <c r="BD19"/>
  <c r="BD20" s="1"/>
  <c r="H9" i="2" s="1"/>
  <c r="BC8" i="3"/>
  <c r="BC9"/>
  <c r="BC11"/>
  <c r="BC12"/>
  <c r="BC15"/>
  <c r="BC16"/>
  <c r="BC19"/>
  <c r="BC20" s="1"/>
  <c r="G9" i="2" s="1"/>
  <c r="BB8" i="3"/>
  <c r="BB9"/>
  <c r="BB11"/>
  <c r="BB12"/>
  <c r="BB15"/>
  <c r="BB16"/>
  <c r="BB19"/>
  <c r="BB20" s="1"/>
  <c r="F9" i="2" s="1"/>
  <c r="BA9" i="3"/>
  <c r="BA11"/>
  <c r="BA12"/>
  <c r="BA15"/>
  <c r="BA17" s="1"/>
  <c r="E8" i="2" s="1"/>
  <c r="BA16" i="3"/>
  <c r="BA19"/>
  <c r="BA20" s="1"/>
  <c r="E9" i="2" s="1"/>
  <c r="B9"/>
  <c r="A9"/>
  <c r="C20" i="3"/>
  <c r="B8" i="2"/>
  <c r="A8"/>
  <c r="C17" i="3"/>
  <c r="B7" i="2"/>
  <c r="A7"/>
  <c r="G8" i="1"/>
  <c r="F31"/>
  <c r="C1" i="2"/>
  <c r="C2"/>
  <c r="C3" i="3"/>
  <c r="F3"/>
  <c r="C4"/>
  <c r="C13"/>
  <c r="BC17" l="1"/>
  <c r="G8" i="2" s="1"/>
  <c r="BE17" i="3"/>
  <c r="I8" i="2" s="1"/>
  <c r="BA8" i="3"/>
  <c r="BA13" s="1"/>
  <c r="E7" i="2" s="1"/>
  <c r="BB13" i="3"/>
  <c r="F7" i="2" s="1"/>
  <c r="BC13" i="3"/>
  <c r="G7" i="2" s="1"/>
  <c r="G10" s="1"/>
  <c r="C14" i="1" s="1"/>
  <c r="BD13" i="3"/>
  <c r="H7" i="2" s="1"/>
  <c r="BE13" i="3"/>
  <c r="I7" i="2" s="1"/>
  <c r="BB17" i="3"/>
  <c r="F8" i="2" s="1"/>
  <c r="F10" s="1"/>
  <c r="C17" i="1" s="1"/>
  <c r="BD17" i="3"/>
  <c r="H8" i="2" s="1"/>
  <c r="E10"/>
  <c r="C16" i="1" s="1"/>
  <c r="I10" i="2" l="1"/>
  <c r="C20" i="1" s="1"/>
  <c r="H10" i="2"/>
  <c r="C15" i="1" s="1"/>
  <c r="C18" s="1"/>
  <c r="C21" s="1"/>
  <c r="C22" s="1"/>
  <c r="F32" s="1"/>
  <c r="F33" l="1"/>
  <c r="F34" s="1"/>
</calcChain>
</file>

<file path=xl/sharedStrings.xml><?xml version="1.0" encoding="utf-8"?>
<sst xmlns="http://schemas.openxmlformats.org/spreadsheetml/2006/main" count="121" uniqueCount="89">
  <si>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</si>
  <si>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</si>
  <si>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</si>
  <si>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</si>
  <si>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</si>
  <si>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</si>
  <si>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</si>
  <si>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</si>
  <si>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</si>
  <si>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</si>
  <si>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</si>
  <si>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</si>
  <si>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</si>
  <si>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</si>
  <si>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</si>
  <si>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</si>
  <si>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</si>
  <si>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</si>
  <si>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</si>
  <si>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</si>
  <si>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</si>
  <si>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</si>
  <si>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</si>
  <si>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</si>
  <si>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</si>
  <si>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</si>
  <si>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</si>
  <si>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</si>
  <si>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</si>
  <si>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</si>
  <si>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</si>
  <si>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</si>
  <si>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</si>
  <si>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</si>
  <si>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</si>
  <si>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</si>
  <si>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</si>
  <si>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</si>
  <si>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</si>
  <si>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</si>
  <si>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</si>
  <si>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</si>
  <si>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</si>
  <si>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</si>
  <si>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</si>
  <si>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</si>
  <si>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</si>
  <si>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</si>
  <si>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</si>
  <si>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</si>
  <si>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</si>
  <si>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</si>
  <si>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</si>
  <si>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</si>
  <si>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</si>
  <si>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</si>
  <si>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</si>
  <si>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</si>
  <si>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</si>
  <si>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</si>
  <si>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</si>
  <si>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II.stavba ( km 1,800-3,430 )</t>
  </si>
  <si>
    <t>5</t>
  </si>
  <si>
    <t>Komunikace</t>
  </si>
  <si>
    <t>573 21-1111.R00</t>
  </si>
  <si>
    <t xml:space="preserve">Postřik živičný spojovací z asfaltu 0,5-0,7 kg/m2 </t>
  </si>
  <si>
    <t>m2</t>
  </si>
  <si>
    <t>572 71-3112.R00</t>
  </si>
  <si>
    <t xml:space="preserve">Vyrovnání povrchu krytů kamen. obaleným asfaltem </t>
  </si>
  <si>
    <t>t</t>
  </si>
  <si>
    <t>577 11-2124.R00</t>
  </si>
  <si>
    <t xml:space="preserve">Beton asf. ACO 11+ (ABS I), nad 3 m, 5 cm </t>
  </si>
  <si>
    <t>569 83-1111.R00</t>
  </si>
  <si>
    <t xml:space="preserve">Zpevnění krajnic štěrkodrtí tloušťky  10 cm </t>
  </si>
  <si>
    <t>93</t>
  </si>
  <si>
    <t>Dokončovací práce inž.staveb</t>
  </si>
  <si>
    <t>938 90-9311.R00</t>
  </si>
  <si>
    <t xml:space="preserve">Odstranění nánosu z povrchu podkladu živice/beton </t>
  </si>
  <si>
    <t>X01</t>
  </si>
  <si>
    <t xml:space="preserve">Dopravní opatření během výstavby </t>
  </si>
  <si>
    <t>kpl</t>
  </si>
  <si>
    <t>99</t>
  </si>
  <si>
    <t>Staveništní přesun hmot</t>
  </si>
  <si>
    <t>998 22-5311.R00</t>
  </si>
  <si>
    <t xml:space="preserve">Přesun hmot, oprava komunikací, kryt živič. a bet. </t>
  </si>
  <si>
    <t>bude vybrán</t>
  </si>
  <si>
    <t>SÚS JmK p.o.k.</t>
  </si>
  <si>
    <t>086 III/49918 Tasov-Hrubá Vrbka</t>
  </si>
  <si>
    <t>ACL 16+ (včetně vyplnění výtluků)</t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</si>
</sst>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dd/mm/yy"/>
  </numFmts>
  <fonts count="35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4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70">
    <xf numFmtId="0" fontId="0" fillId="0" borderId="0" xfId="0"/>
    <xf numFmtId="0" fontId="1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9" fontId="20" fillId="18" borderId="14" xfId="0" applyNumberFormat="1" applyFont="1" applyFill="1" applyBorder="1"/>
    <xf numFmtId="49" fontId="0" fillId="18" borderId="15" xfId="0" applyNumberFormat="1" applyFill="1" applyBorder="1"/>
    <xf numFmtId="0" fontId="21" fillId="18" borderId="0" xfId="0" applyFont="1" applyFill="1" applyBorder="1"/>
    <xf numFmtId="0" fontId="0" fillId="18" borderId="0" xfId="0" applyFill="1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49" fontId="0" fillId="0" borderId="22" xfId="0" applyNumberFormat="1" applyBorder="1" applyAlignment="1">
      <alignment horizontal="left"/>
    </xf>
    <xf numFmtId="0" fontId="0" fillId="0" borderId="20" xfId="0" applyNumberFormat="1" applyBorder="1"/>
    <xf numFmtId="0" fontId="0" fillId="0" borderId="19" xfId="0" applyNumberFormat="1" applyBorder="1"/>
    <xf numFmtId="0" fontId="0" fillId="0" borderId="21" xfId="0" applyNumberFormat="1" applyBorder="1"/>
    <xf numFmtId="0" fontId="0" fillId="0" borderId="0" xfId="0" applyNumberFormat="1"/>
    <xf numFmtId="3" fontId="0" fillId="0" borderId="21" xfId="0" applyNumberForma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4" xfId="0" applyBorder="1"/>
    <xf numFmtId="0" fontId="0" fillId="0" borderId="22" xfId="0" applyBorder="1"/>
    <xf numFmtId="3" fontId="0" fillId="0" borderId="0" xfId="0" applyNumberFormat="1"/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0" fillId="0" borderId="28" xfId="0" applyBorder="1" applyAlignment="1">
      <alignment horizontal="centerContinuous" vertical="center"/>
    </xf>
    <xf numFmtId="0" fontId="0" fillId="0" borderId="29" xfId="0" applyBorder="1" applyAlignment="1">
      <alignment horizontal="centerContinuous" vertical="center"/>
    </xf>
    <xf numFmtId="0" fontId="23" fillId="0" borderId="30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centerContinuous"/>
    </xf>
    <xf numFmtId="0" fontId="23" fillId="0" borderId="31" xfId="0" applyFont="1" applyBorder="1" applyAlignment="1">
      <alignment horizontal="centerContinuous"/>
    </xf>
    <xf numFmtId="0" fontId="0" fillId="0" borderId="31" xfId="0" applyBorder="1" applyAlignment="1">
      <alignment horizontal="centerContinuous"/>
    </xf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3" fontId="0" fillId="0" borderId="24" xfId="0" applyNumberFormat="1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5" fillId="0" borderId="23" xfId="0" applyFont="1" applyBorder="1"/>
    <xf numFmtId="3" fontId="0" fillId="0" borderId="42" xfId="0" applyNumberFormat="1" applyBorder="1"/>
    <xf numFmtId="0" fontId="0" fillId="0" borderId="43" xfId="0" applyBorder="1"/>
    <xf numFmtId="3" fontId="0" fillId="0" borderId="44" xfId="0" applyNumberFormat="1" applyBorder="1"/>
    <xf numFmtId="0" fontId="0" fillId="0" borderId="45" xfId="0" applyBorder="1"/>
    <xf numFmtId="0" fontId="0" fillId="0" borderId="46" xfId="0" applyBorder="1"/>
    <xf numFmtId="0" fontId="0" fillId="0" borderId="0" xfId="0" applyBorder="1" applyAlignment="1">
      <alignment horizontal="right"/>
    </xf>
    <xf numFmtId="165" fontId="0" fillId="0" borderId="0" xfId="0" applyNumberFormat="1" applyBorder="1"/>
    <xf numFmtId="0" fontId="0" fillId="0" borderId="20" xfId="0" applyNumberFormat="1" applyBorder="1" applyAlignment="1">
      <alignment horizontal="right"/>
    </xf>
    <xf numFmtId="164" fontId="0" fillId="0" borderId="24" xfId="0" applyNumberFormat="1" applyBorder="1"/>
    <xf numFmtId="164" fontId="0" fillId="0" borderId="0" xfId="0" applyNumberFormat="1" applyBorder="1"/>
    <xf numFmtId="0" fontId="24" fillId="0" borderId="43" xfId="0" applyFont="1" applyFill="1" applyBorder="1"/>
    <xf numFmtId="0" fontId="24" fillId="0" borderId="44" xfId="0" applyFont="1" applyFill="1" applyBorder="1"/>
    <xf numFmtId="0" fontId="24" fillId="0" borderId="47" xfId="0" applyFont="1" applyFill="1" applyBorder="1"/>
    <xf numFmtId="164" fontId="24" fillId="0" borderId="44" xfId="0" applyNumberFormat="1" applyFont="1" applyFill="1" applyBorder="1"/>
    <xf numFmtId="0" fontId="24" fillId="0" borderId="48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21" fillId="0" borderId="49" xfId="28" applyFont="1" applyBorder="1"/>
    <xf numFmtId="0" fontId="12" fillId="0" borderId="49" xfId="28" applyBorder="1"/>
    <xf numFmtId="0" fontId="12" fillId="0" borderId="49" xfId="28" applyBorder="1" applyAlignment="1">
      <alignment horizontal="right"/>
    </xf>
    <xf numFmtId="0" fontId="12" fillId="0" borderId="49" xfId="28" applyFont="1" applyBorder="1"/>
    <xf numFmtId="0" fontId="0" fillId="0" borderId="49" xfId="0" applyNumberFormat="1" applyBorder="1" applyAlignment="1">
      <alignment horizontal="left"/>
    </xf>
    <xf numFmtId="0" fontId="0" fillId="0" borderId="50" xfId="0" applyNumberFormat="1" applyBorder="1"/>
    <xf numFmtId="0" fontId="21" fillId="0" borderId="51" xfId="28" applyFont="1" applyBorder="1"/>
    <xf numFmtId="0" fontId="12" fillId="0" borderId="51" xfId="28" applyBorder="1"/>
    <xf numFmtId="0" fontId="12" fillId="0" borderId="51" xfId="28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3" fillId="0" borderId="30" xfId="0" applyNumberFormat="1" applyFont="1" applyFill="1" applyBorder="1"/>
    <xf numFmtId="0" fontId="23" fillId="0" borderId="31" xfId="0" applyFont="1" applyFill="1" applyBorder="1"/>
    <xf numFmtId="0" fontId="23" fillId="0" borderId="32" xfId="0" applyFont="1" applyFill="1" applyBorder="1"/>
    <xf numFmtId="0" fontId="23" fillId="0" borderId="52" xfId="0" applyFont="1" applyFill="1" applyBorder="1"/>
    <xf numFmtId="0" fontId="23" fillId="0" borderId="53" xfId="0" applyFont="1" applyFill="1" applyBorder="1"/>
    <xf numFmtId="0" fontId="23" fillId="0" borderId="54" xfId="0" applyFont="1" applyFill="1" applyBorder="1"/>
    <xf numFmtId="0" fontId="27" fillId="0" borderId="0" xfId="0" applyFont="1" applyFill="1" applyBorder="1"/>
    <xf numFmtId="0" fontId="0" fillId="0" borderId="0" xfId="0" applyFill="1" applyBorder="1"/>
    <xf numFmtId="3" fontId="25" fillId="0" borderId="16" xfId="0" applyNumberFormat="1" applyFont="1" applyFill="1" applyBorder="1"/>
    <xf numFmtId="0" fontId="23" fillId="0" borderId="30" xfId="0" applyFont="1" applyFill="1" applyBorder="1"/>
    <xf numFmtId="3" fontId="23" fillId="0" borderId="32" xfId="0" applyNumberFormat="1" applyFont="1" applyFill="1" applyBorder="1"/>
    <xf numFmtId="3" fontId="23" fillId="0" borderId="52" xfId="0" applyNumberFormat="1" applyFont="1" applyFill="1" applyBorder="1"/>
    <xf numFmtId="3" fontId="23" fillId="0" borderId="53" xfId="0" applyNumberFormat="1" applyFont="1" applyFill="1" applyBorder="1"/>
    <xf numFmtId="3" fontId="23" fillId="0" borderId="54" xfId="0" applyNumberFormat="1" applyFont="1" applyFill="1" applyBorder="1"/>
    <xf numFmtId="0" fontId="23" fillId="0" borderId="0" xfId="0" applyFont="1"/>
    <xf numFmtId="3" fontId="27" fillId="0" borderId="0" xfId="0" applyNumberFormat="1" applyFont="1"/>
    <xf numFmtId="4" fontId="27" fillId="0" borderId="0" xfId="0" applyNumberFormat="1" applyFont="1"/>
    <xf numFmtId="4" fontId="0" fillId="0" borderId="0" xfId="0" applyNumberFormat="1"/>
    <xf numFmtId="0" fontId="12" fillId="0" borderId="0" xfId="28"/>
    <xf numFmtId="0" fontId="12" fillId="0" borderId="0" xfId="28" applyFill="1"/>
    <xf numFmtId="0" fontId="29" fillId="0" borderId="0" xfId="28" applyFont="1" applyFill="1" applyAlignment="1">
      <alignment horizontal="centerContinuous"/>
    </xf>
    <xf numFmtId="0" fontId="30" fillId="0" borderId="0" xfId="28" applyFont="1" applyFill="1" applyAlignment="1">
      <alignment horizontal="centerContinuous"/>
    </xf>
    <xf numFmtId="0" fontId="30" fillId="0" borderId="0" xfId="28" applyFont="1" applyFill="1" applyAlignment="1">
      <alignment horizontal="right"/>
    </xf>
    <xf numFmtId="0" fontId="21" fillId="0" borderId="49" xfId="28" applyFont="1" applyFill="1" applyBorder="1"/>
    <xf numFmtId="0" fontId="12" fillId="0" borderId="49" xfId="28" applyFill="1" applyBorder="1"/>
    <xf numFmtId="0" fontId="27" fillId="0" borderId="49" xfId="28" applyFont="1" applyFill="1" applyBorder="1" applyAlignment="1">
      <alignment horizontal="right"/>
    </xf>
    <xf numFmtId="0" fontId="12" fillId="0" borderId="49" xfId="28" applyFill="1" applyBorder="1" applyAlignment="1">
      <alignment horizontal="left"/>
    </xf>
    <xf numFmtId="0" fontId="12" fillId="0" borderId="50" xfId="28" applyFill="1" applyBorder="1"/>
    <xf numFmtId="0" fontId="21" fillId="0" borderId="51" xfId="28" applyFont="1" applyFill="1" applyBorder="1"/>
    <xf numFmtId="0" fontId="12" fillId="0" borderId="51" xfId="28" applyFill="1" applyBorder="1"/>
    <xf numFmtId="0" fontId="27" fillId="0" borderId="0" xfId="28" applyFont="1" applyFill="1"/>
    <xf numFmtId="0" fontId="12" fillId="0" borderId="0" xfId="28" applyFont="1" applyFill="1"/>
    <xf numFmtId="0" fontId="12" fillId="0" borderId="0" xfId="28" applyFill="1" applyAlignment="1">
      <alignment horizontal="right"/>
    </xf>
    <xf numFmtId="0" fontId="12" fillId="0" borderId="0" xfId="28" applyFill="1" applyAlignment="1"/>
    <xf numFmtId="49" fontId="22" fillId="0" borderId="56" xfId="28" applyNumberFormat="1" applyFont="1" applyFill="1" applyBorder="1"/>
    <xf numFmtId="0" fontId="22" fillId="0" borderId="39" xfId="28" applyFont="1" applyFill="1" applyBorder="1" applyAlignment="1">
      <alignment horizontal="center"/>
    </xf>
    <xf numFmtId="0" fontId="22" fillId="0" borderId="39" xfId="28" applyNumberFormat="1" applyFont="1" applyFill="1" applyBorder="1" applyAlignment="1">
      <alignment horizontal="center"/>
    </xf>
    <xf numFmtId="0" fontId="22" fillId="0" borderId="56" xfId="28" applyFont="1" applyFill="1" applyBorder="1" applyAlignment="1">
      <alignment horizontal="center"/>
    </xf>
    <xf numFmtId="0" fontId="23" fillId="0" borderId="57" xfId="28" applyFont="1" applyFill="1" applyBorder="1" applyAlignment="1">
      <alignment horizontal="center"/>
    </xf>
    <xf numFmtId="49" fontId="23" fillId="0" borderId="57" xfId="28" applyNumberFormat="1" applyFont="1" applyFill="1" applyBorder="1" applyAlignment="1">
      <alignment horizontal="left"/>
    </xf>
    <xf numFmtId="0" fontId="23" fillId="0" borderId="57" xfId="28" applyFont="1" applyFill="1" applyBorder="1"/>
    <xf numFmtId="0" fontId="12" fillId="0" borderId="57" xfId="28" applyFill="1" applyBorder="1" applyAlignment="1">
      <alignment horizontal="center"/>
    </xf>
    <xf numFmtId="0" fontId="12" fillId="0" borderId="57" xfId="28" applyNumberFormat="1" applyFill="1" applyBorder="1" applyAlignment="1">
      <alignment horizontal="right"/>
    </xf>
    <xf numFmtId="0" fontId="12" fillId="0" borderId="57" xfId="28" applyNumberFormat="1" applyFill="1" applyBorder="1"/>
    <xf numFmtId="0" fontId="12" fillId="0" borderId="0" xfId="28" applyNumberFormat="1"/>
    <xf numFmtId="0" fontId="31" fillId="0" borderId="0" xfId="28" applyFont="1"/>
    <xf numFmtId="0" fontId="25" fillId="0" borderId="57" xfId="28" applyFont="1" applyFill="1" applyBorder="1" applyAlignment="1">
      <alignment horizontal="center"/>
    </xf>
    <xf numFmtId="49" fontId="26" fillId="0" borderId="57" xfId="28" applyNumberFormat="1" applyFont="1" applyFill="1" applyBorder="1" applyAlignment="1">
      <alignment horizontal="left"/>
    </xf>
    <xf numFmtId="0" fontId="26" fillId="0" borderId="57" xfId="28" applyFont="1" applyFill="1" applyBorder="1" applyAlignment="1">
      <alignment wrapText="1"/>
    </xf>
    <xf numFmtId="49" fontId="32" fillId="0" borderId="57" xfId="28" applyNumberFormat="1" applyFont="1" applyFill="1" applyBorder="1" applyAlignment="1">
      <alignment horizontal="center" shrinkToFit="1"/>
    </xf>
    <xf numFmtId="4" fontId="32" fillId="0" borderId="57" xfId="28" applyNumberFormat="1" applyFont="1" applyFill="1" applyBorder="1" applyAlignment="1">
      <alignment horizontal="right"/>
    </xf>
    <xf numFmtId="4" fontId="32" fillId="0" borderId="57" xfId="28" applyNumberFormat="1" applyFont="1" applyFill="1" applyBorder="1"/>
    <xf numFmtId="0" fontId="12" fillId="0" borderId="58" xfId="28" applyFill="1" applyBorder="1" applyAlignment="1">
      <alignment horizontal="center"/>
    </xf>
    <xf numFmtId="49" fontId="21" fillId="0" borderId="58" xfId="28" applyNumberFormat="1" applyFont="1" applyFill="1" applyBorder="1" applyAlignment="1">
      <alignment horizontal="left"/>
    </xf>
    <xf numFmtId="0" fontId="21" fillId="0" borderId="58" xfId="28" applyFont="1" applyFill="1" applyBorder="1"/>
    <xf numFmtId="4" fontId="12" fillId="0" borderId="58" xfId="28" applyNumberFormat="1" applyFill="1" applyBorder="1" applyAlignment="1">
      <alignment horizontal="right"/>
    </xf>
    <xf numFmtId="4" fontId="23" fillId="0" borderId="58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3" fillId="0" borderId="0" xfId="28" applyFont="1" applyAlignment="1"/>
    <xf numFmtId="0" fontId="12" fillId="0" borderId="0" xfId="28" applyAlignment="1">
      <alignment horizontal="right"/>
    </xf>
    <xf numFmtId="0" fontId="34" fillId="0" borderId="0" xfId="28" applyFont="1" applyBorder="1"/>
    <xf numFmtId="3" fontId="34" fillId="0" borderId="0" xfId="28" applyNumberFormat="1" applyFont="1" applyBorder="1" applyAlignment="1">
      <alignment horizontal="right"/>
    </xf>
    <xf numFmtId="4" fontId="34" fillId="0" borderId="0" xfId="28" applyNumberFormat="1" applyFont="1" applyBorder="1"/>
    <xf numFmtId="0" fontId="33" fillId="0" borderId="0" xfId="28" applyFont="1" applyBorder="1" applyAlignment="1"/>
    <xf numFmtId="0" fontId="12" fillId="0" borderId="0" xfId="28" applyBorder="1" applyAlignment="1">
      <alignment horizontal="right"/>
    </xf>
    <xf numFmtId="49" fontId="27" fillId="0" borderId="14" xfId="0" applyNumberFormat="1" applyFont="1" applyFill="1" applyBorder="1"/>
    <xf numFmtId="3" fontId="25" fillId="0" borderId="15" xfId="0" applyNumberFormat="1" applyFont="1" applyFill="1" applyBorder="1"/>
    <xf numFmtId="3" fontId="25" fillId="0" borderId="57" xfId="0" applyNumberFormat="1" applyFont="1" applyFill="1" applyBorder="1"/>
    <xf numFmtId="3" fontId="25" fillId="0" borderId="59" xfId="0" applyNumberFormat="1" applyFont="1" applyFill="1" applyBorder="1"/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vertical="top" wrapText="1"/>
    </xf>
    <xf numFmtId="0" fontId="22" fillId="0" borderId="24" xfId="0" applyFont="1" applyBorder="1" applyAlignment="1">
      <alignment horizontal="left"/>
    </xf>
    <xf numFmtId="0" fontId="22" fillId="0" borderId="39" xfId="0" applyFont="1" applyBorder="1" applyAlignment="1">
      <alignment horizontal="left"/>
    </xf>
    <xf numFmtId="0" fontId="23" fillId="0" borderId="60" xfId="0" applyFont="1" applyBorder="1" applyAlignment="1">
      <alignment horizontal="left"/>
    </xf>
    <xf numFmtId="0" fontId="23" fillId="0" borderId="34" xfId="0" applyFont="1" applyBorder="1" applyAlignment="1">
      <alignment horizontal="left"/>
    </xf>
    <xf numFmtId="0" fontId="23" fillId="0" borderId="55" xfId="0" applyFont="1" applyBorder="1" applyAlignment="1">
      <alignment horizontal="left"/>
    </xf>
    <xf numFmtId="0" fontId="12" fillId="0" borderId="61" xfId="28" applyFont="1" applyBorder="1" applyAlignment="1">
      <alignment horizontal="center"/>
    </xf>
    <xf numFmtId="0" fontId="12" fillId="0" borderId="62" xfId="28" applyFont="1" applyBorder="1" applyAlignment="1">
      <alignment horizontal="center"/>
    </xf>
    <xf numFmtId="0" fontId="12" fillId="0" borderId="63" xfId="28" applyFont="1" applyBorder="1" applyAlignment="1">
      <alignment horizontal="center"/>
    </xf>
    <xf numFmtId="0" fontId="12" fillId="0" borderId="64" xfId="28" applyFont="1" applyBorder="1" applyAlignment="1">
      <alignment horizontal="center"/>
    </xf>
    <xf numFmtId="0" fontId="12" fillId="0" borderId="51" xfId="28" applyFont="1" applyBorder="1" applyAlignment="1">
      <alignment horizontal="left"/>
    </xf>
    <xf numFmtId="0" fontId="12" fillId="0" borderId="65" xfId="28" applyFont="1" applyBorder="1" applyAlignment="1">
      <alignment horizontal="left"/>
    </xf>
    <xf numFmtId="0" fontId="28" fillId="0" borderId="0" xfId="28" applyFont="1" applyAlignment="1">
      <alignment horizontal="center"/>
    </xf>
    <xf numFmtId="0" fontId="12" fillId="0" borderId="61" xfId="28" applyFont="1" applyFill="1" applyBorder="1" applyAlignment="1">
      <alignment horizontal="center"/>
    </xf>
    <xf numFmtId="0" fontId="12" fillId="0" borderId="62" xfId="28" applyFont="1" applyFill="1" applyBorder="1" applyAlignment="1">
      <alignment horizontal="center"/>
    </xf>
    <xf numFmtId="49" fontId="12" fillId="0" borderId="63" xfId="28" applyNumberFormat="1" applyFont="1" applyFill="1" applyBorder="1" applyAlignment="1">
      <alignment horizontal="center"/>
    </xf>
    <xf numFmtId="0" fontId="12" fillId="0" borderId="64" xfId="28" applyFont="1" applyFill="1" applyBorder="1" applyAlignment="1">
      <alignment horizontal="center"/>
    </xf>
    <xf numFmtId="0" fontId="12" fillId="0" borderId="51" xfId="28" applyFill="1" applyBorder="1" applyAlignment="1">
      <alignment horizontal="center" shrinkToFit="1"/>
    </xf>
    <xf numFmtId="0" fontId="12" fillId="0" borderId="65" xfId="28" applyFill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>
    <pageSetUpPr fitToPage="1"/>
  </sheetPr>
  <dimension ref="A1:BE55"/>
  <sheetViews>
    <sheetView tabSelected="1" workbookViewId="0">
      <selection activeCell="I3" sqref="I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61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87</v>
      </c>
      <c r="D6" s="10"/>
      <c r="E6" s="10"/>
      <c r="F6" s="18"/>
      <c r="G6" s="12"/>
    </row>
    <row r="7" spans="1:57">
      <c r="A7" s="13" t="s">
        <v>8</v>
      </c>
      <c r="B7" s="15"/>
      <c r="C7" s="152"/>
      <c r="D7" s="153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52" t="s">
        <v>86</v>
      </c>
      <c r="D8" s="153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54" t="s">
        <v>85</v>
      </c>
      <c r="F11" s="155"/>
      <c r="G11" s="156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>
      <c r="A32" s="13" t="s">
        <v>39</v>
      </c>
      <c r="B32" s="15"/>
      <c r="C32" s="58">
        <v>21</v>
      </c>
      <c r="D32" s="15" t="s">
        <v>40</v>
      </c>
      <c r="E32" s="16"/>
      <c r="F32" s="59">
        <f>SUM(C22)</f>
        <v>0</v>
      </c>
      <c r="G32" s="17"/>
    </row>
    <row r="33" spans="1:8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51"/>
      <c r="C37" s="151"/>
      <c r="D37" s="151"/>
      <c r="E37" s="151"/>
      <c r="F37" s="151"/>
      <c r="G37" s="151"/>
      <c r="H37" t="s">
        <v>4</v>
      </c>
    </row>
    <row r="38" spans="1:8" ht="12.75" customHeight="1">
      <c r="A38" s="68"/>
      <c r="B38" s="151"/>
      <c r="C38" s="151"/>
      <c r="D38" s="151"/>
      <c r="E38" s="151"/>
      <c r="F38" s="151"/>
      <c r="G38" s="151"/>
      <c r="H38" t="s">
        <v>4</v>
      </c>
    </row>
    <row r="39" spans="1:8">
      <c r="A39" s="68"/>
      <c r="B39" s="151"/>
      <c r="C39" s="151"/>
      <c r="D39" s="151"/>
      <c r="E39" s="151"/>
      <c r="F39" s="151"/>
      <c r="G39" s="151"/>
      <c r="H39" t="s">
        <v>4</v>
      </c>
    </row>
    <row r="40" spans="1:8">
      <c r="A40" s="68"/>
      <c r="B40" s="151"/>
      <c r="C40" s="151"/>
      <c r="D40" s="151"/>
      <c r="E40" s="151"/>
      <c r="F40" s="151"/>
      <c r="G40" s="151"/>
      <c r="H40" t="s">
        <v>4</v>
      </c>
    </row>
    <row r="41" spans="1:8">
      <c r="A41" s="68"/>
      <c r="B41" s="151"/>
      <c r="C41" s="151"/>
      <c r="D41" s="151"/>
      <c r="E41" s="151"/>
      <c r="F41" s="151"/>
      <c r="G41" s="151"/>
      <c r="H41" t="s">
        <v>4</v>
      </c>
    </row>
    <row r="42" spans="1:8">
      <c r="A42" s="68"/>
      <c r="B42" s="151"/>
      <c r="C42" s="151"/>
      <c r="D42" s="151"/>
      <c r="E42" s="151"/>
      <c r="F42" s="151"/>
      <c r="G42" s="151"/>
      <c r="H42" t="s">
        <v>4</v>
      </c>
    </row>
    <row r="43" spans="1:8">
      <c r="A43" s="68"/>
      <c r="B43" s="151"/>
      <c r="C43" s="151"/>
      <c r="D43" s="151"/>
      <c r="E43" s="151"/>
      <c r="F43" s="151"/>
      <c r="G43" s="151"/>
      <c r="H43" t="s">
        <v>4</v>
      </c>
    </row>
    <row r="44" spans="1:8">
      <c r="A44" s="68"/>
      <c r="B44" s="151"/>
      <c r="C44" s="151"/>
      <c r="D44" s="151"/>
      <c r="E44" s="151"/>
      <c r="F44" s="151"/>
      <c r="G44" s="151"/>
      <c r="H44" t="s">
        <v>4</v>
      </c>
    </row>
    <row r="45" spans="1:8" ht="3" customHeight="1">
      <c r="A45" s="68"/>
      <c r="B45" s="151"/>
      <c r="C45" s="151"/>
      <c r="D45" s="151"/>
      <c r="E45" s="151"/>
      <c r="F45" s="151"/>
      <c r="G45" s="151"/>
      <c r="H45" t="s">
        <v>4</v>
      </c>
    </row>
    <row r="46" spans="1:8">
      <c r="B46" s="150"/>
      <c r="C46" s="150"/>
      <c r="D46" s="150"/>
      <c r="E46" s="150"/>
      <c r="F46" s="150"/>
      <c r="G46" s="150"/>
    </row>
    <row r="47" spans="1:8">
      <c r="B47" s="150"/>
      <c r="C47" s="150"/>
      <c r="D47" s="150"/>
      <c r="E47" s="150"/>
      <c r="F47" s="150"/>
      <c r="G47" s="150"/>
    </row>
    <row r="48" spans="1:8">
      <c r="B48" s="150"/>
      <c r="C48" s="150"/>
      <c r="D48" s="150"/>
      <c r="E48" s="150"/>
      <c r="F48" s="150"/>
      <c r="G48" s="150"/>
    </row>
    <row r="49" spans="2:7">
      <c r="B49" s="150"/>
      <c r="C49" s="150"/>
      <c r="D49" s="150"/>
      <c r="E49" s="150"/>
      <c r="F49" s="150"/>
      <c r="G49" s="150"/>
    </row>
    <row r="50" spans="2:7">
      <c r="B50" s="150"/>
      <c r="C50" s="150"/>
      <c r="D50" s="150"/>
      <c r="E50" s="150"/>
      <c r="F50" s="150"/>
      <c r="G50" s="150"/>
    </row>
    <row r="51" spans="2:7">
      <c r="B51" s="150"/>
      <c r="C51" s="150"/>
      <c r="D51" s="150"/>
      <c r="E51" s="150"/>
      <c r="F51" s="150"/>
      <c r="G51" s="150"/>
    </row>
    <row r="52" spans="2:7">
      <c r="B52" s="150"/>
      <c r="C52" s="150"/>
      <c r="D52" s="150"/>
      <c r="E52" s="150"/>
      <c r="F52" s="150"/>
      <c r="G52" s="150"/>
    </row>
    <row r="53" spans="2:7">
      <c r="B53" s="150"/>
      <c r="C53" s="150"/>
      <c r="D53" s="150"/>
      <c r="E53" s="150"/>
      <c r="F53" s="150"/>
      <c r="G53" s="150"/>
    </row>
    <row r="54" spans="2:7">
      <c r="B54" s="150"/>
      <c r="C54" s="150"/>
      <c r="D54" s="150"/>
      <c r="E54" s="150"/>
      <c r="F54" s="150"/>
      <c r="G54" s="150"/>
    </row>
    <row r="55" spans="2:7">
      <c r="B55" s="150"/>
      <c r="C55" s="150"/>
      <c r="D55" s="150"/>
      <c r="E55" s="150"/>
      <c r="F55" s="150"/>
      <c r="G55" s="150"/>
    </row>
  </sheetData>
  <mergeCells count="14">
    <mergeCell ref="C7:D7"/>
    <mergeCell ref="C8:D8"/>
    <mergeCell ref="E11:G11"/>
    <mergeCell ref="B46:G46"/>
    <mergeCell ref="B47:G47"/>
    <mergeCell ref="B48:G48"/>
    <mergeCell ref="B37:G45"/>
    <mergeCell ref="B54:G54"/>
    <mergeCell ref="B55:G55"/>
    <mergeCell ref="B49:G49"/>
    <mergeCell ref="B50:G50"/>
    <mergeCell ref="B51:G51"/>
    <mergeCell ref="B52:G52"/>
    <mergeCell ref="B53:G5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60"/>
  <sheetViews>
    <sheetView workbookViewId="0">
      <selection activeCell="K6" sqref="K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57" t="s">
        <v>5</v>
      </c>
      <c r="B1" s="158"/>
      <c r="C1" s="69" t="str">
        <f>CONCATENATE(cislostavby," ",nazevstavby)</f>
        <v xml:space="preserve"> 086 III/49918 Tasov-Hrubá Vrbka</v>
      </c>
      <c r="D1" s="70"/>
      <c r="E1" s="71"/>
      <c r="F1" s="70"/>
      <c r="G1" s="72"/>
      <c r="H1" s="73"/>
      <c r="I1" s="74"/>
    </row>
    <row r="2" spans="1:9" ht="13.5" thickBot="1">
      <c r="A2" s="159" t="s">
        <v>1</v>
      </c>
      <c r="B2" s="160"/>
      <c r="C2" s="75" t="str">
        <f>CONCATENATE(cisloobjektu," ",nazevobjektu)</f>
        <v xml:space="preserve"> II.stavba ( km 1,800-3,430 )</v>
      </c>
      <c r="D2" s="76"/>
      <c r="E2" s="77"/>
      <c r="F2" s="76"/>
      <c r="G2" s="161"/>
      <c r="H2" s="161"/>
      <c r="I2" s="162"/>
    </row>
    <row r="3" spans="1:9" ht="13.5" thickTop="1">
      <c r="F3" s="11"/>
    </row>
    <row r="4" spans="1:9" ht="19.5" customHeight="1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/>
    <row r="6" spans="1:9" s="11" customFormat="1" ht="13.5" thickBot="1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>
      <c r="A7" s="146" t="str">
        <f>Položky!B7</f>
        <v>5</v>
      </c>
      <c r="B7" s="86" t="str">
        <f>Položky!C7</f>
        <v>Komunikace</v>
      </c>
      <c r="C7" s="87"/>
      <c r="D7" s="88"/>
      <c r="E7" s="147">
        <f>Položky!BA13</f>
        <v>0</v>
      </c>
      <c r="F7" s="148">
        <f>Položky!BB13</f>
        <v>0</v>
      </c>
      <c r="G7" s="148">
        <f>Položky!BC13</f>
        <v>0</v>
      </c>
      <c r="H7" s="148">
        <f>Položky!BD13</f>
        <v>0</v>
      </c>
      <c r="I7" s="149">
        <f>Položky!BE13</f>
        <v>0</v>
      </c>
    </row>
    <row r="8" spans="1:9" s="11" customFormat="1">
      <c r="A8" s="146" t="str">
        <f>Položky!B14</f>
        <v>93</v>
      </c>
      <c r="B8" s="86" t="str">
        <f>Položky!C14</f>
        <v>Dokončovací práce inž.staveb</v>
      </c>
      <c r="C8" s="87"/>
      <c r="D8" s="88"/>
      <c r="E8" s="147">
        <f>Položky!BA17</f>
        <v>0</v>
      </c>
      <c r="F8" s="148">
        <f>Položky!BB17</f>
        <v>0</v>
      </c>
      <c r="G8" s="148">
        <f>Položky!BC17</f>
        <v>0</v>
      </c>
      <c r="H8" s="148">
        <f>Položky!BD17</f>
        <v>0</v>
      </c>
      <c r="I8" s="149">
        <f>Položky!BE17</f>
        <v>0</v>
      </c>
    </row>
    <row r="9" spans="1:9" s="11" customFormat="1" ht="13.5" thickBot="1">
      <c r="A9" s="146" t="str">
        <f>Položky!B18</f>
        <v>99</v>
      </c>
      <c r="B9" s="86" t="str">
        <f>Položky!C18</f>
        <v>Staveništní přesun hmot</v>
      </c>
      <c r="C9" s="87"/>
      <c r="D9" s="88"/>
      <c r="E9" s="147">
        <f>Položky!BA20</f>
        <v>0</v>
      </c>
      <c r="F9" s="148">
        <f>Položky!BB20</f>
        <v>0</v>
      </c>
      <c r="G9" s="148">
        <f>Položky!BC20</f>
        <v>0</v>
      </c>
      <c r="H9" s="148">
        <f>Položky!BD20</f>
        <v>0</v>
      </c>
      <c r="I9" s="149">
        <f>Položky!BE20</f>
        <v>0</v>
      </c>
    </row>
    <row r="10" spans="1:9" s="94" customFormat="1" ht="13.5" thickBot="1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9">
      <c r="A11" s="87"/>
      <c r="B11" s="87"/>
      <c r="C11" s="87"/>
      <c r="D11" s="87"/>
      <c r="E11" s="87"/>
      <c r="F11" s="87"/>
      <c r="G11" s="87"/>
      <c r="H11" s="87"/>
      <c r="I11" s="87"/>
    </row>
    <row r="12" spans="1:9">
      <c r="F12" s="95"/>
      <c r="G12" s="96"/>
      <c r="H12" s="96"/>
      <c r="I12" s="97"/>
    </row>
    <row r="13" spans="1:9">
      <c r="F13" s="95"/>
      <c r="G13" s="96"/>
      <c r="H13" s="96"/>
      <c r="I13" s="97"/>
    </row>
    <row r="14" spans="1:9">
      <c r="F14" s="95"/>
      <c r="G14" s="96"/>
      <c r="H14" s="96"/>
      <c r="I14" s="97"/>
    </row>
    <row r="15" spans="1:9">
      <c r="F15" s="95"/>
      <c r="G15" s="96"/>
      <c r="H15" s="96"/>
      <c r="I15" s="97"/>
    </row>
    <row r="16" spans="1:9">
      <c r="F16" s="95"/>
      <c r="G16" s="96"/>
      <c r="H16" s="96"/>
      <c r="I16" s="97"/>
    </row>
    <row r="17" spans="6:9">
      <c r="F17" s="95"/>
      <c r="G17" s="96"/>
      <c r="H17" s="96"/>
      <c r="I17" s="97"/>
    </row>
    <row r="18" spans="6:9">
      <c r="F18" s="95"/>
      <c r="G18" s="96"/>
      <c r="H18" s="96"/>
      <c r="I18" s="97"/>
    </row>
    <row r="19" spans="6:9">
      <c r="F19" s="95"/>
      <c r="G19" s="96"/>
      <c r="H19" s="96"/>
      <c r="I19" s="97"/>
    </row>
    <row r="20" spans="6:9">
      <c r="F20" s="95"/>
      <c r="G20" s="96"/>
      <c r="H20" s="96"/>
      <c r="I20" s="97"/>
    </row>
    <row r="21" spans="6:9">
      <c r="F21" s="95"/>
      <c r="G21" s="96"/>
      <c r="H21" s="96"/>
      <c r="I21" s="97"/>
    </row>
    <row r="22" spans="6:9">
      <c r="F22" s="95"/>
      <c r="G22" s="96"/>
      <c r="H22" s="96"/>
      <c r="I22" s="97"/>
    </row>
    <row r="23" spans="6:9">
      <c r="F23" s="95"/>
      <c r="G23" s="96"/>
      <c r="H23" s="96"/>
      <c r="I23" s="97"/>
    </row>
    <row r="24" spans="6:9">
      <c r="F24" s="95"/>
      <c r="G24" s="96"/>
      <c r="H24" s="96"/>
      <c r="I24" s="97"/>
    </row>
    <row r="25" spans="6:9">
      <c r="F25" s="95"/>
      <c r="G25" s="96"/>
      <c r="H25" s="96"/>
      <c r="I25" s="97"/>
    </row>
    <row r="26" spans="6:9">
      <c r="F26" s="95"/>
      <c r="G26" s="96"/>
      <c r="H26" s="96"/>
      <c r="I26" s="97"/>
    </row>
    <row r="27" spans="6:9">
      <c r="F27" s="95"/>
      <c r="G27" s="96"/>
      <c r="H27" s="96"/>
      <c r="I27" s="97"/>
    </row>
    <row r="28" spans="6:9">
      <c r="F28" s="95"/>
      <c r="G28" s="96"/>
      <c r="H28" s="96"/>
      <c r="I28" s="97"/>
    </row>
    <row r="29" spans="6:9">
      <c r="F29" s="95"/>
      <c r="G29" s="96"/>
      <c r="H29" s="96"/>
      <c r="I29" s="97"/>
    </row>
    <row r="30" spans="6:9">
      <c r="F30" s="95"/>
      <c r="G30" s="96"/>
      <c r="H30" s="96"/>
      <c r="I30" s="97"/>
    </row>
    <row r="31" spans="6:9">
      <c r="F31" s="95"/>
      <c r="G31" s="96"/>
      <c r="H31" s="96"/>
      <c r="I31" s="97"/>
    </row>
    <row r="32" spans="6:9">
      <c r="F32" s="95"/>
      <c r="G32" s="96"/>
      <c r="H32" s="96"/>
      <c r="I32" s="97"/>
    </row>
    <row r="33" spans="6:9">
      <c r="F33" s="95"/>
      <c r="G33" s="96"/>
      <c r="H33" s="96"/>
      <c r="I33" s="97"/>
    </row>
    <row r="34" spans="6:9">
      <c r="F34" s="95"/>
      <c r="G34" s="96"/>
      <c r="H34" s="96"/>
      <c r="I34" s="97"/>
    </row>
    <row r="35" spans="6:9">
      <c r="F35" s="95"/>
      <c r="G35" s="96"/>
      <c r="H35" s="96"/>
      <c r="I35" s="97"/>
    </row>
    <row r="36" spans="6:9">
      <c r="F36" s="95"/>
      <c r="G36" s="96"/>
      <c r="H36" s="96"/>
      <c r="I36" s="97"/>
    </row>
    <row r="37" spans="6:9">
      <c r="F37" s="95"/>
      <c r="G37" s="96"/>
      <c r="H37" s="96"/>
      <c r="I37" s="97"/>
    </row>
    <row r="38" spans="6:9">
      <c r="F38" s="95"/>
      <c r="G38" s="96"/>
      <c r="H38" s="96"/>
      <c r="I38" s="97"/>
    </row>
    <row r="39" spans="6:9">
      <c r="F39" s="95"/>
      <c r="G39" s="96"/>
      <c r="H39" s="96"/>
      <c r="I39" s="97"/>
    </row>
    <row r="40" spans="6:9">
      <c r="F40" s="95"/>
      <c r="G40" s="96"/>
      <c r="H40" s="96"/>
      <c r="I40" s="97"/>
    </row>
    <row r="41" spans="6:9">
      <c r="F41" s="95"/>
      <c r="G41" s="96"/>
      <c r="H41" s="96"/>
      <c r="I41" s="97"/>
    </row>
    <row r="42" spans="6:9">
      <c r="F42" s="95"/>
      <c r="G42" s="96"/>
      <c r="H42" s="96"/>
      <c r="I42" s="97"/>
    </row>
    <row r="43" spans="6:9">
      <c r="F43" s="95"/>
      <c r="G43" s="96"/>
      <c r="H43" s="96"/>
      <c r="I43" s="97"/>
    </row>
    <row r="44" spans="6:9">
      <c r="F44" s="95"/>
      <c r="G44" s="96"/>
      <c r="H44" s="96"/>
      <c r="I44" s="97"/>
    </row>
    <row r="45" spans="6:9">
      <c r="F45" s="95"/>
      <c r="G45" s="96"/>
      <c r="H45" s="96"/>
      <c r="I45" s="97"/>
    </row>
    <row r="46" spans="6:9">
      <c r="F46" s="95"/>
      <c r="G46" s="96"/>
      <c r="H46" s="96"/>
      <c r="I46" s="97"/>
    </row>
    <row r="47" spans="6:9">
      <c r="F47" s="95"/>
      <c r="G47" s="96"/>
      <c r="H47" s="96"/>
      <c r="I47" s="97"/>
    </row>
    <row r="48" spans="6:9">
      <c r="F48" s="95"/>
      <c r="G48" s="96"/>
      <c r="H48" s="96"/>
      <c r="I48" s="97"/>
    </row>
    <row r="49" spans="6:9">
      <c r="F49" s="95"/>
      <c r="G49" s="96"/>
      <c r="H49" s="96"/>
      <c r="I49" s="97"/>
    </row>
    <row r="50" spans="6:9">
      <c r="F50" s="95"/>
      <c r="G50" s="96"/>
      <c r="H50" s="96"/>
      <c r="I50" s="97"/>
    </row>
    <row r="51" spans="6:9">
      <c r="F51" s="95"/>
      <c r="G51" s="96"/>
      <c r="H51" s="96"/>
      <c r="I51" s="97"/>
    </row>
    <row r="52" spans="6:9">
      <c r="F52" s="95"/>
      <c r="G52" s="96"/>
      <c r="H52" s="96"/>
      <c r="I52" s="97"/>
    </row>
    <row r="53" spans="6:9">
      <c r="F53" s="95"/>
      <c r="G53" s="96"/>
      <c r="H53" s="96"/>
      <c r="I53" s="97"/>
    </row>
    <row r="54" spans="6:9">
      <c r="F54" s="95"/>
      <c r="G54" s="96"/>
      <c r="H54" s="96"/>
      <c r="I54" s="97"/>
    </row>
    <row r="55" spans="6:9">
      <c r="F55" s="95"/>
      <c r="G55" s="96"/>
      <c r="H55" s="96"/>
      <c r="I55" s="97"/>
    </row>
    <row r="56" spans="6:9">
      <c r="F56" s="95"/>
      <c r="G56" s="96"/>
      <c r="H56" s="96"/>
      <c r="I56" s="97"/>
    </row>
    <row r="57" spans="6:9">
      <c r="F57" s="95"/>
      <c r="G57" s="96"/>
      <c r="H57" s="96"/>
      <c r="I57" s="97"/>
    </row>
    <row r="58" spans="6:9">
      <c r="F58" s="95"/>
      <c r="G58" s="96"/>
      <c r="H58" s="96"/>
      <c r="I58" s="97"/>
    </row>
    <row r="59" spans="6:9">
      <c r="F59" s="95"/>
      <c r="G59" s="96"/>
      <c r="H59" s="96"/>
      <c r="I59" s="97"/>
    </row>
    <row r="60" spans="6:9">
      <c r="F60" s="95"/>
      <c r="G60" s="96"/>
      <c r="H60" s="96"/>
      <c r="I60" s="97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3"/>
  <sheetViews>
    <sheetView showGridLines="0" showZeros="0" zoomScaleNormal="100" workbookViewId="0">
      <selection activeCell="I3" sqref="I3"/>
    </sheetView>
  </sheetViews>
  <sheetFormatPr defaultRowHeight="12.75"/>
  <cols>
    <col min="1" max="1" width="3.85546875" style="98" customWidth="1"/>
    <col min="2" max="2" width="12" style="98" customWidth="1"/>
    <col min="3" max="3" width="40.42578125" style="98" customWidth="1"/>
    <col min="4" max="4" width="5.5703125" style="98" customWidth="1"/>
    <col min="5" max="5" width="8.5703125" style="140" customWidth="1"/>
    <col min="6" max="6" width="9.85546875" style="98" customWidth="1"/>
    <col min="7" max="7" width="13.85546875" style="98" customWidth="1"/>
    <col min="8" max="16384" width="9.140625" style="98"/>
  </cols>
  <sheetData>
    <row r="1" spans="1:104" ht="15.75">
      <c r="A1" s="163" t="s">
        <v>51</v>
      </c>
      <c r="B1" s="163"/>
      <c r="C1" s="163"/>
      <c r="D1" s="163"/>
      <c r="E1" s="163"/>
      <c r="F1" s="163"/>
      <c r="G1" s="163"/>
    </row>
    <row r="2" spans="1:104" ht="13.5" thickBot="1">
      <c r="A2" s="99"/>
      <c r="B2" s="100"/>
      <c r="C2" s="101"/>
      <c r="D2" s="101"/>
      <c r="E2" s="102"/>
      <c r="F2" s="101"/>
      <c r="G2" s="101"/>
    </row>
    <row r="3" spans="1:104" ht="13.5" thickTop="1">
      <c r="A3" s="164" t="s">
        <v>5</v>
      </c>
      <c r="B3" s="165"/>
      <c r="C3" s="103" t="str">
        <f>CONCATENATE(cislostavby," ",nazevstavby)</f>
        <v xml:space="preserve"> 086 III/49918 Tasov-Hrubá Vrbka</v>
      </c>
      <c r="D3" s="104"/>
      <c r="E3" s="105"/>
      <c r="F3" s="106">
        <f>Rekapitulace!H1</f>
        <v>0</v>
      </c>
      <c r="G3" s="107"/>
    </row>
    <row r="4" spans="1:104" ht="13.5" thickBot="1">
      <c r="A4" s="166" t="s">
        <v>1</v>
      </c>
      <c r="B4" s="167"/>
      <c r="C4" s="108" t="str">
        <f>CONCATENATE(cisloobjektu," ",nazevobjektu)</f>
        <v xml:space="preserve"> II.stavba ( km 1,800-3,430 )</v>
      </c>
      <c r="D4" s="109"/>
      <c r="E4" s="168"/>
      <c r="F4" s="168"/>
      <c r="G4" s="169"/>
    </row>
    <row r="5" spans="1:104" ht="13.5" thickTop="1">
      <c r="A5" s="110"/>
      <c r="B5" s="111"/>
      <c r="C5" s="111"/>
      <c r="D5" s="99"/>
      <c r="E5" s="112"/>
      <c r="F5" s="99"/>
      <c r="G5" s="113"/>
    </row>
    <row r="6" spans="1:104">
      <c r="A6" s="114" t="s">
        <v>52</v>
      </c>
      <c r="B6" s="115" t="s">
        <v>53</v>
      </c>
      <c r="C6" s="115" t="s">
        <v>54</v>
      </c>
      <c r="D6" s="115" t="s">
        <v>55</v>
      </c>
      <c r="E6" s="116" t="s">
        <v>56</v>
      </c>
      <c r="F6" s="115" t="s">
        <v>57</v>
      </c>
      <c r="G6" s="117" t="s">
        <v>58</v>
      </c>
    </row>
    <row r="7" spans="1:104">
      <c r="A7" s="118" t="s">
        <v>59</v>
      </c>
      <c r="B7" s="119" t="s">
        <v>62</v>
      </c>
      <c r="C7" s="120" t="s">
        <v>63</v>
      </c>
      <c r="D7" s="121"/>
      <c r="E7" s="122"/>
      <c r="F7" s="122"/>
      <c r="G7" s="123"/>
      <c r="H7" s="124"/>
      <c r="I7" s="124"/>
      <c r="O7" s="125">
        <v>1</v>
      </c>
    </row>
    <row r="8" spans="1:104">
      <c r="A8" s="126">
        <v>1</v>
      </c>
      <c r="B8" s="127" t="s">
        <v>64</v>
      </c>
      <c r="C8" s="128" t="s">
        <v>65</v>
      </c>
      <c r="D8" s="129" t="s">
        <v>66</v>
      </c>
      <c r="E8" s="130">
        <v>8476</v>
      </c>
      <c r="F8" s="130"/>
      <c r="G8" s="131"/>
      <c r="O8" s="125">
        <v>2</v>
      </c>
      <c r="AA8" s="98">
        <v>12</v>
      </c>
      <c r="AB8" s="98">
        <v>0</v>
      </c>
      <c r="AC8" s="98">
        <v>1</v>
      </c>
      <c r="AZ8" s="98">
        <v>1</v>
      </c>
      <c r="BA8" s="98">
        <f>IF(AZ8=1,G8,0)</f>
        <v>0</v>
      </c>
      <c r="BB8" s="98">
        <f>IF(AZ8=2,G8,0)</f>
        <v>0</v>
      </c>
      <c r="BC8" s="98">
        <f>IF(AZ8=3,G8,0)</f>
        <v>0</v>
      </c>
      <c r="BD8" s="98">
        <f>IF(AZ8=4,G8,0)</f>
        <v>0</v>
      </c>
      <c r="BE8" s="98">
        <f>IF(AZ8=5,G8,0)</f>
        <v>0</v>
      </c>
      <c r="CZ8" s="98">
        <v>6.0999999999999997E-4</v>
      </c>
    </row>
    <row r="9" spans="1:104">
      <c r="A9" s="126">
        <v>2</v>
      </c>
      <c r="B9" s="127" t="s">
        <v>67</v>
      </c>
      <c r="C9" s="128" t="s">
        <v>68</v>
      </c>
      <c r="D9" s="129" t="s">
        <v>69</v>
      </c>
      <c r="E9" s="130">
        <v>622.98599999999999</v>
      </c>
      <c r="F9" s="130"/>
      <c r="G9" s="131"/>
      <c r="O9" s="125">
        <v>2</v>
      </c>
      <c r="AA9" s="98">
        <v>12</v>
      </c>
      <c r="AB9" s="98">
        <v>0</v>
      </c>
      <c r="AC9" s="98">
        <v>2</v>
      </c>
      <c r="AZ9" s="98">
        <v>1</v>
      </c>
      <c r="BA9" s="98">
        <f>IF(AZ9=1,G9,0)</f>
        <v>0</v>
      </c>
      <c r="BB9" s="98">
        <f>IF(AZ9=2,G9,0)</f>
        <v>0</v>
      </c>
      <c r="BC9" s="98">
        <f>IF(AZ9=3,G9,0)</f>
        <v>0</v>
      </c>
      <c r="BD9" s="98">
        <f>IF(AZ9=4,G9,0)</f>
        <v>0</v>
      </c>
      <c r="BE9" s="98">
        <f>IF(AZ9=5,G9,0)</f>
        <v>0</v>
      </c>
      <c r="CZ9" s="98">
        <v>1</v>
      </c>
    </row>
    <row r="10" spans="1:104">
      <c r="A10" s="126"/>
      <c r="B10" s="127"/>
      <c r="C10" s="128" t="s">
        <v>88</v>
      </c>
      <c r="D10" s="129"/>
      <c r="E10" s="130"/>
      <c r="F10" s="130"/>
      <c r="G10" s="131"/>
      <c r="O10" s="125"/>
    </row>
    <row r="11" spans="1:104">
      <c r="A11" s="126">
        <v>3</v>
      </c>
      <c r="B11" s="127" t="s">
        <v>70</v>
      </c>
      <c r="C11" s="128" t="s">
        <v>71</v>
      </c>
      <c r="D11" s="129" t="s">
        <v>66</v>
      </c>
      <c r="E11" s="130">
        <v>8476</v>
      </c>
      <c r="F11" s="130"/>
      <c r="G11" s="131"/>
      <c r="O11" s="125">
        <v>2</v>
      </c>
      <c r="AA11" s="98">
        <v>12</v>
      </c>
      <c r="AB11" s="98">
        <v>0</v>
      </c>
      <c r="AC11" s="98">
        <v>3</v>
      </c>
      <c r="AZ11" s="98">
        <v>1</v>
      </c>
      <c r="BA11" s="98">
        <f>IF(AZ11=1,G11,0)</f>
        <v>0</v>
      </c>
      <c r="BB11" s="98">
        <f>IF(AZ11=2,G11,0)</f>
        <v>0</v>
      </c>
      <c r="BC11" s="98">
        <f>IF(AZ11=3,G11,0)</f>
        <v>0</v>
      </c>
      <c r="BD11" s="98">
        <f>IF(AZ11=4,G11,0)</f>
        <v>0</v>
      </c>
      <c r="BE11" s="98">
        <f>IF(AZ11=5,G11,0)</f>
        <v>0</v>
      </c>
      <c r="CZ11" s="98">
        <v>0.12966</v>
      </c>
    </row>
    <row r="12" spans="1:104">
      <c r="A12" s="126">
        <v>4</v>
      </c>
      <c r="B12" s="127" t="s">
        <v>72</v>
      </c>
      <c r="C12" s="128" t="s">
        <v>73</v>
      </c>
      <c r="D12" s="129" t="s">
        <v>66</v>
      </c>
      <c r="E12" s="130">
        <v>1630</v>
      </c>
      <c r="F12" s="130"/>
      <c r="G12" s="131"/>
      <c r="O12" s="125">
        <v>2</v>
      </c>
      <c r="AA12" s="98">
        <v>12</v>
      </c>
      <c r="AB12" s="98">
        <v>0</v>
      </c>
      <c r="AC12" s="98">
        <v>4</v>
      </c>
      <c r="AZ12" s="98">
        <v>1</v>
      </c>
      <c r="BA12" s="98">
        <f>IF(AZ12=1,G12,0)</f>
        <v>0</v>
      </c>
      <c r="BB12" s="98">
        <f>IF(AZ12=2,G12,0)</f>
        <v>0</v>
      </c>
      <c r="BC12" s="98">
        <f>IF(AZ12=3,G12,0)</f>
        <v>0</v>
      </c>
      <c r="BD12" s="98">
        <f>IF(AZ12=4,G12,0)</f>
        <v>0</v>
      </c>
      <c r="BE12" s="98">
        <f>IF(AZ12=5,G12,0)</f>
        <v>0</v>
      </c>
      <c r="CZ12" s="98">
        <v>0.18776000000000001</v>
      </c>
    </row>
    <row r="13" spans="1:104">
      <c r="A13" s="132"/>
      <c r="B13" s="133" t="s">
        <v>60</v>
      </c>
      <c r="C13" s="134" t="str">
        <f>CONCATENATE(B7," ",C7)</f>
        <v>5 Komunikace</v>
      </c>
      <c r="D13" s="132"/>
      <c r="E13" s="135"/>
      <c r="F13" s="135"/>
      <c r="G13" s="136"/>
      <c r="O13" s="125">
        <v>4</v>
      </c>
      <c r="BA13" s="137">
        <f>SUM(BA7:BA12)</f>
        <v>0</v>
      </c>
      <c r="BB13" s="137">
        <f>SUM(BB7:BB12)</f>
        <v>0</v>
      </c>
      <c r="BC13" s="137">
        <f>SUM(BC7:BC12)</f>
        <v>0</v>
      </c>
      <c r="BD13" s="137">
        <f>SUM(BD7:BD12)</f>
        <v>0</v>
      </c>
      <c r="BE13" s="137">
        <f>SUM(BE7:BE12)</f>
        <v>0</v>
      </c>
    </row>
    <row r="14" spans="1:104">
      <c r="A14" s="118" t="s">
        <v>59</v>
      </c>
      <c r="B14" s="119" t="s">
        <v>74</v>
      </c>
      <c r="C14" s="120" t="s">
        <v>75</v>
      </c>
      <c r="D14" s="121"/>
      <c r="E14" s="122"/>
      <c r="F14" s="122"/>
      <c r="G14" s="123"/>
      <c r="H14" s="124"/>
      <c r="I14" s="124"/>
      <c r="O14" s="125">
        <v>1</v>
      </c>
    </row>
    <row r="15" spans="1:104">
      <c r="A15" s="126">
        <v>5</v>
      </c>
      <c r="B15" s="127" t="s">
        <v>76</v>
      </c>
      <c r="C15" s="128" t="s">
        <v>77</v>
      </c>
      <c r="D15" s="129" t="s">
        <v>66</v>
      </c>
      <c r="E15" s="130">
        <v>1630</v>
      </c>
      <c r="F15" s="130"/>
      <c r="G15" s="131"/>
      <c r="O15" s="125">
        <v>2</v>
      </c>
      <c r="AA15" s="98">
        <v>12</v>
      </c>
      <c r="AB15" s="98">
        <v>0</v>
      </c>
      <c r="AC15" s="98">
        <v>5</v>
      </c>
      <c r="AZ15" s="98">
        <v>1</v>
      </c>
      <c r="BA15" s="98">
        <f>IF(AZ15=1,G15,0)</f>
        <v>0</v>
      </c>
      <c r="BB15" s="98">
        <f>IF(AZ15=2,G15,0)</f>
        <v>0</v>
      </c>
      <c r="BC15" s="98">
        <f>IF(AZ15=3,G15,0)</f>
        <v>0</v>
      </c>
      <c r="BD15" s="98">
        <f>IF(AZ15=4,G15,0)</f>
        <v>0</v>
      </c>
      <c r="BE15" s="98">
        <f>IF(AZ15=5,G15,0)</f>
        <v>0</v>
      </c>
      <c r="CZ15" s="98">
        <v>0</v>
      </c>
    </row>
    <row r="16" spans="1:104">
      <c r="A16" s="126">
        <v>6</v>
      </c>
      <c r="B16" s="127" t="s">
        <v>78</v>
      </c>
      <c r="C16" s="128" t="s">
        <v>79</v>
      </c>
      <c r="D16" s="129" t="s">
        <v>80</v>
      </c>
      <c r="E16" s="130">
        <v>1</v>
      </c>
      <c r="F16" s="130"/>
      <c r="G16" s="131"/>
      <c r="O16" s="125">
        <v>2</v>
      </c>
      <c r="AA16" s="98">
        <v>12</v>
      </c>
      <c r="AB16" s="98">
        <v>0</v>
      </c>
      <c r="AC16" s="98">
        <v>6</v>
      </c>
      <c r="AZ16" s="98">
        <v>1</v>
      </c>
      <c r="BA16" s="98">
        <f>IF(AZ16=1,G16,0)</f>
        <v>0</v>
      </c>
      <c r="BB16" s="98">
        <f>IF(AZ16=2,G16,0)</f>
        <v>0</v>
      </c>
      <c r="BC16" s="98">
        <f>IF(AZ16=3,G16,0)</f>
        <v>0</v>
      </c>
      <c r="BD16" s="98">
        <f>IF(AZ16=4,G16,0)</f>
        <v>0</v>
      </c>
      <c r="BE16" s="98">
        <f>IF(AZ16=5,G16,0)</f>
        <v>0</v>
      </c>
      <c r="CZ16" s="98">
        <v>0</v>
      </c>
    </row>
    <row r="17" spans="1:104">
      <c r="A17" s="132"/>
      <c r="B17" s="133" t="s">
        <v>60</v>
      </c>
      <c r="C17" s="134" t="str">
        <f>CONCATENATE(B14," ",C14)</f>
        <v>93 Dokončovací práce inž.staveb</v>
      </c>
      <c r="D17" s="132"/>
      <c r="E17" s="135"/>
      <c r="F17" s="135"/>
      <c r="G17" s="136"/>
      <c r="O17" s="125">
        <v>4</v>
      </c>
      <c r="BA17" s="137">
        <f>SUM(BA14:BA16)</f>
        <v>0</v>
      </c>
      <c r="BB17" s="137">
        <f>SUM(BB14:BB16)</f>
        <v>0</v>
      </c>
      <c r="BC17" s="137">
        <f>SUM(BC14:BC16)</f>
        <v>0</v>
      </c>
      <c r="BD17" s="137">
        <f>SUM(BD14:BD16)</f>
        <v>0</v>
      </c>
      <c r="BE17" s="137">
        <f>SUM(BE14:BE16)</f>
        <v>0</v>
      </c>
    </row>
    <row r="18" spans="1:104">
      <c r="A18" s="118" t="s">
        <v>59</v>
      </c>
      <c r="B18" s="119" t="s">
        <v>81</v>
      </c>
      <c r="C18" s="120" t="s">
        <v>82</v>
      </c>
      <c r="D18" s="121"/>
      <c r="E18" s="122"/>
      <c r="F18" s="122"/>
      <c r="G18" s="123"/>
      <c r="H18" s="124"/>
      <c r="I18" s="124"/>
      <c r="O18" s="125">
        <v>1</v>
      </c>
    </row>
    <row r="19" spans="1:104">
      <c r="A19" s="126">
        <v>7</v>
      </c>
      <c r="B19" s="127" t="s">
        <v>83</v>
      </c>
      <c r="C19" s="128" t="s">
        <v>84</v>
      </c>
      <c r="D19" s="129" t="s">
        <v>69</v>
      </c>
      <c r="E19" s="130">
        <v>2033.2032999999999</v>
      </c>
      <c r="F19" s="130"/>
      <c r="G19" s="131"/>
      <c r="O19" s="125">
        <v>2</v>
      </c>
      <c r="AA19" s="98">
        <v>12</v>
      </c>
      <c r="AB19" s="98">
        <v>0</v>
      </c>
      <c r="AC19" s="98">
        <v>7</v>
      </c>
      <c r="AZ19" s="98">
        <v>1</v>
      </c>
      <c r="BA19" s="98">
        <f>IF(AZ19=1,G19,0)</f>
        <v>0</v>
      </c>
      <c r="BB19" s="98">
        <f>IF(AZ19=2,G19,0)</f>
        <v>0</v>
      </c>
      <c r="BC19" s="98">
        <f>IF(AZ19=3,G19,0)</f>
        <v>0</v>
      </c>
      <c r="BD19" s="98">
        <f>IF(AZ19=4,G19,0)</f>
        <v>0</v>
      </c>
      <c r="BE19" s="98">
        <f>IF(AZ19=5,G19,0)</f>
        <v>0</v>
      </c>
      <c r="CZ19" s="98">
        <v>0</v>
      </c>
    </row>
    <row r="20" spans="1:104">
      <c r="A20" s="132"/>
      <c r="B20" s="133" t="s">
        <v>60</v>
      </c>
      <c r="C20" s="134" t="str">
        <f>CONCATENATE(B18," ",C18)</f>
        <v>99 Staveništní přesun hmot</v>
      </c>
      <c r="D20" s="132"/>
      <c r="E20" s="135"/>
      <c r="F20" s="135"/>
      <c r="G20" s="136"/>
      <c r="O20" s="125">
        <v>4</v>
      </c>
      <c r="BA20" s="137">
        <f>SUM(BA18:BA19)</f>
        <v>0</v>
      </c>
      <c r="BB20" s="137">
        <f>SUM(BB18:BB19)</f>
        <v>0</v>
      </c>
      <c r="BC20" s="137">
        <f>SUM(BC18:BC19)</f>
        <v>0</v>
      </c>
      <c r="BD20" s="137">
        <f>SUM(BD18:BD19)</f>
        <v>0</v>
      </c>
      <c r="BE20" s="137">
        <f>SUM(BE18:BE19)</f>
        <v>0</v>
      </c>
    </row>
    <row r="21" spans="1:104">
      <c r="A21" s="99"/>
      <c r="B21" s="99"/>
      <c r="C21" s="99"/>
      <c r="D21" s="99"/>
      <c r="E21" s="99"/>
      <c r="F21" s="99"/>
      <c r="G21" s="99"/>
    </row>
    <row r="22" spans="1:104">
      <c r="E22" s="98"/>
    </row>
    <row r="23" spans="1:104">
      <c r="E23" s="98"/>
    </row>
    <row r="24" spans="1:104">
      <c r="E24" s="98"/>
    </row>
    <row r="25" spans="1:104">
      <c r="E25" s="98"/>
    </row>
    <row r="26" spans="1:104">
      <c r="E26" s="98"/>
    </row>
    <row r="27" spans="1:104">
      <c r="E27" s="98"/>
    </row>
    <row r="28" spans="1:104">
      <c r="E28" s="98"/>
    </row>
    <row r="29" spans="1:104">
      <c r="E29" s="98"/>
    </row>
    <row r="30" spans="1:104">
      <c r="E30" s="98"/>
    </row>
    <row r="31" spans="1:104">
      <c r="E31" s="98"/>
    </row>
    <row r="32" spans="1:104">
      <c r="E32" s="98"/>
    </row>
    <row r="33" spans="1:7">
      <c r="E33" s="98"/>
    </row>
    <row r="34" spans="1:7">
      <c r="E34" s="98"/>
    </row>
    <row r="35" spans="1:7">
      <c r="E35" s="98"/>
    </row>
    <row r="36" spans="1:7">
      <c r="E36" s="98"/>
    </row>
    <row r="37" spans="1:7">
      <c r="E37" s="98"/>
    </row>
    <row r="38" spans="1:7">
      <c r="E38" s="98"/>
    </row>
    <row r="39" spans="1:7">
      <c r="E39" s="98"/>
    </row>
    <row r="40" spans="1:7">
      <c r="E40" s="98"/>
    </row>
    <row r="41" spans="1:7">
      <c r="E41" s="98"/>
    </row>
    <row r="42" spans="1:7">
      <c r="E42" s="98"/>
    </row>
    <row r="43" spans="1:7">
      <c r="E43" s="98"/>
    </row>
    <row r="44" spans="1:7">
      <c r="A44" s="138"/>
      <c r="B44" s="138"/>
      <c r="C44" s="138"/>
      <c r="D44" s="138"/>
      <c r="E44" s="138"/>
      <c r="F44" s="138"/>
      <c r="G44" s="138"/>
    </row>
    <row r="45" spans="1:7">
      <c r="A45" s="138"/>
      <c r="B45" s="138"/>
      <c r="C45" s="138"/>
      <c r="D45" s="138"/>
      <c r="E45" s="138"/>
      <c r="F45" s="138"/>
      <c r="G45" s="138"/>
    </row>
    <row r="46" spans="1:7">
      <c r="A46" s="138"/>
      <c r="B46" s="138"/>
      <c r="C46" s="138"/>
      <c r="D46" s="138"/>
      <c r="E46" s="138"/>
      <c r="F46" s="138"/>
      <c r="G46" s="138"/>
    </row>
    <row r="47" spans="1:7">
      <c r="A47" s="138"/>
      <c r="B47" s="138"/>
      <c r="C47" s="138"/>
      <c r="D47" s="138"/>
      <c r="E47" s="138"/>
      <c r="F47" s="138"/>
      <c r="G47" s="138"/>
    </row>
    <row r="48" spans="1:7">
      <c r="E48" s="98"/>
    </row>
    <row r="49" spans="5:5">
      <c r="E49" s="98"/>
    </row>
    <row r="50" spans="5:5">
      <c r="E50" s="98"/>
    </row>
    <row r="51" spans="5:5">
      <c r="E51" s="98"/>
    </row>
    <row r="52" spans="5:5">
      <c r="E52" s="98"/>
    </row>
    <row r="53" spans="5:5">
      <c r="E53" s="98"/>
    </row>
    <row r="54" spans="5:5">
      <c r="E54" s="98"/>
    </row>
    <row r="55" spans="5:5">
      <c r="E55" s="98"/>
    </row>
    <row r="56" spans="5:5">
      <c r="E56" s="98"/>
    </row>
    <row r="57" spans="5:5">
      <c r="E57" s="98"/>
    </row>
    <row r="58" spans="5:5">
      <c r="E58" s="98"/>
    </row>
    <row r="59" spans="5:5">
      <c r="E59" s="98"/>
    </row>
    <row r="60" spans="5:5">
      <c r="E60" s="98"/>
    </row>
    <row r="61" spans="5:5">
      <c r="E61" s="98"/>
    </row>
    <row r="62" spans="5:5">
      <c r="E62" s="98"/>
    </row>
    <row r="63" spans="5:5">
      <c r="E63" s="98"/>
    </row>
    <row r="64" spans="5:5">
      <c r="E64" s="98"/>
    </row>
    <row r="65" spans="1:7">
      <c r="E65" s="98"/>
    </row>
    <row r="66" spans="1:7">
      <c r="E66" s="98"/>
    </row>
    <row r="67" spans="1:7">
      <c r="E67" s="98"/>
    </row>
    <row r="68" spans="1:7">
      <c r="E68" s="98"/>
    </row>
    <row r="69" spans="1:7">
      <c r="E69" s="98"/>
    </row>
    <row r="70" spans="1:7">
      <c r="E70" s="98"/>
    </row>
    <row r="71" spans="1:7">
      <c r="E71" s="98"/>
    </row>
    <row r="72" spans="1:7">
      <c r="E72" s="98"/>
    </row>
    <row r="73" spans="1:7">
      <c r="E73" s="98"/>
    </row>
    <row r="74" spans="1:7">
      <c r="E74" s="98"/>
    </row>
    <row r="75" spans="1:7">
      <c r="E75" s="98"/>
    </row>
    <row r="76" spans="1:7">
      <c r="E76" s="98"/>
    </row>
    <row r="77" spans="1:7">
      <c r="E77" s="98"/>
    </row>
    <row r="78" spans="1:7">
      <c r="E78" s="98"/>
    </row>
    <row r="79" spans="1:7">
      <c r="A79" s="139"/>
      <c r="B79" s="139"/>
    </row>
    <row r="80" spans="1:7">
      <c r="A80" s="138"/>
      <c r="B80" s="138"/>
      <c r="C80" s="141"/>
      <c r="D80" s="141"/>
      <c r="E80" s="142"/>
      <c r="F80" s="141"/>
      <c r="G80" s="143"/>
    </row>
    <row r="81" spans="1:7">
      <c r="A81" s="144"/>
      <c r="B81" s="144"/>
      <c r="C81" s="138"/>
      <c r="D81" s="138"/>
      <c r="E81" s="145"/>
      <c r="F81" s="138"/>
      <c r="G81" s="138"/>
    </row>
    <row r="82" spans="1:7">
      <c r="A82" s="138"/>
      <c r="B82" s="138"/>
      <c r="C82" s="138"/>
      <c r="D82" s="138"/>
      <c r="E82" s="145"/>
      <c r="F82" s="138"/>
      <c r="G82" s="138"/>
    </row>
    <row r="83" spans="1:7">
      <c r="A83" s="138"/>
      <c r="B83" s="138"/>
      <c r="C83" s="138"/>
      <c r="D83" s="138"/>
      <c r="E83" s="145"/>
      <c r="F83" s="138"/>
      <c r="G83" s="138"/>
    </row>
    <row r="84" spans="1:7">
      <c r="A84" s="138"/>
      <c r="B84" s="138"/>
      <c r="C84" s="138"/>
      <c r="D84" s="138"/>
      <c r="E84" s="145"/>
      <c r="F84" s="138"/>
      <c r="G84" s="138"/>
    </row>
    <row r="85" spans="1:7">
      <c r="A85" s="138"/>
      <c r="B85" s="138"/>
      <c r="C85" s="138"/>
      <c r="D85" s="138"/>
      <c r="E85" s="145"/>
      <c r="F85" s="138"/>
      <c r="G85" s="138"/>
    </row>
    <row r="86" spans="1:7">
      <c r="A86" s="138"/>
      <c r="B86" s="138"/>
      <c r="C86" s="138"/>
      <c r="D86" s="138"/>
      <c r="E86" s="145"/>
      <c r="F86" s="138"/>
      <c r="G86" s="138"/>
    </row>
    <row r="87" spans="1:7">
      <c r="A87" s="138"/>
      <c r="B87" s="138"/>
      <c r="C87" s="138"/>
      <c r="D87" s="138"/>
      <c r="E87" s="145"/>
      <c r="F87" s="138"/>
      <c r="G87" s="138"/>
    </row>
    <row r="88" spans="1:7">
      <c r="A88" s="138"/>
      <c r="B88" s="138"/>
      <c r="C88" s="138"/>
      <c r="D88" s="138"/>
      <c r="E88" s="145"/>
      <c r="F88" s="138"/>
      <c r="G88" s="138"/>
    </row>
    <row r="89" spans="1:7">
      <c r="A89" s="138"/>
      <c r="B89" s="138"/>
      <c r="C89" s="138"/>
      <c r="D89" s="138"/>
      <c r="E89" s="145"/>
      <c r="F89" s="138"/>
      <c r="G89" s="138"/>
    </row>
    <row r="90" spans="1:7">
      <c r="A90" s="138"/>
      <c r="B90" s="138"/>
      <c r="C90" s="138"/>
      <c r="D90" s="138"/>
      <c r="E90" s="145"/>
      <c r="F90" s="138"/>
      <c r="G90" s="138"/>
    </row>
    <row r="91" spans="1:7">
      <c r="A91" s="138"/>
      <c r="B91" s="138"/>
      <c r="C91" s="138"/>
      <c r="D91" s="138"/>
      <c r="E91" s="145"/>
      <c r="F91" s="138"/>
      <c r="G91" s="138"/>
    </row>
    <row r="92" spans="1:7">
      <c r="A92" s="138"/>
      <c r="B92" s="138"/>
      <c r="C92" s="138"/>
      <c r="D92" s="138"/>
      <c r="E92" s="145"/>
      <c r="F92" s="138"/>
      <c r="G92" s="138"/>
    </row>
    <row r="93" spans="1:7">
      <c r="A93" s="138"/>
      <c r="B93" s="138"/>
      <c r="C93" s="138"/>
      <c r="D93" s="138"/>
      <c r="E93" s="145"/>
      <c r="F93" s="138"/>
      <c r="G93" s="138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tyc.jaroslav</cp:lastModifiedBy>
  <cp:lastPrinted>2013-08-23T04:01:38Z</cp:lastPrinted>
  <dcterms:created xsi:type="dcterms:W3CDTF">2013-08-23T04:00:59Z</dcterms:created>
  <dcterms:modified xsi:type="dcterms:W3CDTF">2014-09-09T06:24:35Z</dcterms:modified>
</cp:coreProperties>
</file>